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990" windowHeight="11055" tabRatio="500" activeTab="0"/>
  </bookViews>
  <sheets>
    <sheet name="Sheet2" sheetId="1" r:id="rId1"/>
  </sheets>
  <definedNames>
    <definedName name="_xlnm.Print_Area" localSheetId="0">'Sheet2'!$A$1:$I$48</definedName>
  </definedNames>
  <calcPr fullCalcOnLoad="1"/>
</workbook>
</file>

<file path=xl/sharedStrings.xml><?xml version="1.0" encoding="utf-8"?>
<sst xmlns="http://schemas.openxmlformats.org/spreadsheetml/2006/main" count="70" uniqueCount="54">
  <si>
    <t>MODULO ISCRIZIONE</t>
  </si>
  <si>
    <t xml:space="preserve">CLUB </t>
  </si>
  <si>
    <t>SQUADRE</t>
  </si>
  <si>
    <t>U12 F (6x6)</t>
  </si>
  <si>
    <t>U13 M</t>
  </si>
  <si>
    <t>U13 F</t>
  </si>
  <si>
    <t>U15 M</t>
  </si>
  <si>
    <t>U14 F</t>
  </si>
  <si>
    <t>U17 M</t>
  </si>
  <si>
    <t>U16 F</t>
  </si>
  <si>
    <t>U19 M</t>
  </si>
  <si>
    <t>U18 F</t>
  </si>
  <si>
    <t>NB.indicare il numero di squadre iscritte in ciascuna categoria</t>
  </si>
  <si>
    <t>TEAM MANAGER</t>
  </si>
  <si>
    <t>EMAIL</t>
  </si>
  <si>
    <t>TELEFONO/WHATSAPP</t>
  </si>
  <si>
    <r>
      <rPr>
        <b/>
        <sz val="12"/>
        <color indexed="9"/>
        <rFont val="Helvetica Neue"/>
        <family val="0"/>
      </rPr>
      <t>HOTEL - AGRITURISMO EXPERIENCE</t>
    </r>
    <r>
      <rPr>
        <b/>
        <sz val="10"/>
        <color indexed="9"/>
        <rFont val="Helvetica Neue"/>
        <family val="0"/>
      </rPr>
      <t xml:space="preserve">
</t>
    </r>
    <r>
      <rPr>
        <sz val="10"/>
        <color indexed="9"/>
        <rFont val="Arial"/>
        <family val="0"/>
      </rPr>
      <t>(tassa di soggiorno da pagarsi direttamente in struttura)</t>
    </r>
  </si>
  <si>
    <t>ALL INCLUSIVE - SILVER</t>
  </si>
  <si>
    <t>ALL INCLUSIVE - GOLD</t>
  </si>
  <si>
    <t>NOTE</t>
  </si>
  <si>
    <t>PERS</t>
  </si>
  <si>
    <t>TOT</t>
  </si>
  <si>
    <r>
      <rPr>
        <b/>
        <sz val="10"/>
        <color indexed="8"/>
        <rFont val="Helvetica Neue"/>
        <family val="0"/>
      </rPr>
      <t>€ 160,00/persona</t>
    </r>
    <r>
      <rPr>
        <sz val="10"/>
        <color indexed="8"/>
        <rFont val="Helvetica Neue"/>
        <family val="0"/>
      </rPr>
      <t xml:space="preserve">
B&amp;B ven - sab 
cene ven-sab
packet lunch ven-sab-dom</t>
    </r>
  </si>
  <si>
    <r>
      <rPr>
        <b/>
        <sz val="10"/>
        <color indexed="8"/>
        <rFont val="Helvetica Neue"/>
        <family val="0"/>
      </rPr>
      <t>€ 180,00/persona</t>
    </r>
    <r>
      <rPr>
        <sz val="10"/>
        <color indexed="8"/>
        <rFont val="Helvetica Neue"/>
        <family val="0"/>
      </rPr>
      <t xml:space="preserve">
B&amp;B ven - sab 
cene ven-sab
packet lunch ven-sab-dom</t>
    </r>
  </si>
  <si>
    <t xml:space="preserve">N° ATLETI  </t>
  </si>
  <si>
    <t xml:space="preserve">ACCOMPAGNATORI </t>
  </si>
  <si>
    <t xml:space="preserve">Doppie </t>
  </si>
  <si>
    <t xml:space="preserve">Matrimoniali </t>
  </si>
  <si>
    <t xml:space="preserve">triple   </t>
  </si>
  <si>
    <t>Singole 
+ 30,00/persona /notte</t>
  </si>
  <si>
    <t>Notte giovedì (facoltativa)
+ € 45,00/persona</t>
  </si>
  <si>
    <t>Notte giovedì  (facoltativa)
+ € 55,00/persona</t>
  </si>
  <si>
    <t>Singole Notte giovedì 
+ € 30,00/persona</t>
  </si>
  <si>
    <t>TOTALE</t>
  </si>
  <si>
    <t>SV VILLAGE EXPERIENCE</t>
  </si>
  <si>
    <t>SV VILLAGE SOLO PERNOTTAMENTO</t>
  </si>
  <si>
    <t>CENE E PACKET LUNCHES</t>
  </si>
  <si>
    <t>CENA</t>
  </si>
  <si>
    <r>
      <t>€ 100/persona</t>
    </r>
    <r>
      <rPr>
        <sz val="10"/>
        <color indexed="8"/>
        <rFont val="Helvetica Neue"/>
        <family val="0"/>
      </rPr>
      <t xml:space="preserve">
Pernottamento con la propria tenda presso parco centro sportivo max 3 notti (gio-ven-sab) 
cene ven-sab 
packet lunch ven-sab-dom</t>
    </r>
  </si>
  <si>
    <r>
      <t>€ 50/persona</t>
    </r>
    <r>
      <rPr>
        <sz val="10"/>
        <color indexed="8"/>
        <rFont val="Helvetica Neue"/>
        <family val="0"/>
      </rPr>
      <t xml:space="preserve">
Pernottamento con la propria tenda presso parco centro sportivo max 3 notti (gio-ven-sab)</t>
    </r>
  </si>
  <si>
    <r>
      <t xml:space="preserve">venerdì </t>
    </r>
    <r>
      <rPr>
        <b/>
        <i/>
        <sz val="10"/>
        <color indexed="8"/>
        <rFont val="Helvetica Neue"/>
        <family val="0"/>
      </rPr>
      <t>€ 20/persona</t>
    </r>
  </si>
  <si>
    <r>
      <t xml:space="preserve">sabato </t>
    </r>
    <r>
      <rPr>
        <b/>
        <i/>
        <sz val="10"/>
        <color indexed="8"/>
        <rFont val="Helvetica Neue"/>
        <family val="0"/>
      </rPr>
      <t>€ 20/persona</t>
    </r>
  </si>
  <si>
    <t>PACKET LUNCHES</t>
  </si>
  <si>
    <r>
      <t xml:space="preserve">venerdì </t>
    </r>
    <r>
      <rPr>
        <b/>
        <i/>
        <sz val="10"/>
        <color indexed="8"/>
        <rFont val="Helvetica Neue"/>
        <family val="0"/>
      </rPr>
      <t xml:space="preserve"> € 10/persona</t>
    </r>
  </si>
  <si>
    <r>
      <t xml:space="preserve">sabato </t>
    </r>
    <r>
      <rPr>
        <b/>
        <i/>
        <sz val="10"/>
        <color indexed="8"/>
        <rFont val="Helvetica Neue"/>
        <family val="0"/>
      </rPr>
      <t>€ 10/persona</t>
    </r>
  </si>
  <si>
    <r>
      <t xml:space="preserve">domenica </t>
    </r>
    <r>
      <rPr>
        <b/>
        <i/>
        <sz val="10"/>
        <color indexed="8"/>
        <rFont val="Helvetica Neue"/>
        <family val="0"/>
      </rPr>
      <t>€ 10/persona</t>
    </r>
  </si>
  <si>
    <t>TOTALE ISCRIZIONI</t>
  </si>
  <si>
    <t>TOTALE ALLOGGIAMENTO</t>
  </si>
  <si>
    <t>TOTALE DOVUTO</t>
  </si>
  <si>
    <t>CAPARRA</t>
  </si>
  <si>
    <t>SALDO</t>
  </si>
  <si>
    <t xml:space="preserve">DATA DI ARRIVO   </t>
  </si>
  <si>
    <t xml:space="preserve">DATA DI PARTENZA   </t>
  </si>
  <si>
    <r>
      <t>Compilare e rispedire ESCLUSIVAMENTE via email:</t>
    </r>
    <r>
      <rPr>
        <b/>
        <sz val="9"/>
        <color indexed="8"/>
        <rFont val="Helvetica Neue"/>
        <family val="0"/>
      </rPr>
      <t xml:space="preserve"> info@summervolley.eu  </t>
    </r>
    <r>
      <rPr>
        <sz val="10"/>
        <color indexed="8"/>
        <rFont val="Helvetica Neue"/>
        <family val="0"/>
      </rPr>
      <t xml:space="preserve">
</t>
    </r>
    <r>
      <rPr>
        <sz val="9"/>
        <color indexed="8"/>
        <rFont val="Helvetica Neue"/>
        <family val="0"/>
      </rPr>
      <t xml:space="preserve">Allegare la ricevuta del versamento della quota di iscrizione e della caparra pari a: </t>
    </r>
    <r>
      <rPr>
        <b/>
        <sz val="9"/>
        <color indexed="8"/>
        <rFont val="Helvetica Neue"/>
        <family val="0"/>
      </rPr>
      <t>€ 20/pers per Hotel o di € 10/pers per SV village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</si>
</sst>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410]\ #,##0.00;[Red]\-[$€-410]\ #,##0.00"/>
    <numFmt numFmtId="165" formatCode="#,##0.00\ [$€-1]"/>
    <numFmt numFmtId="166" formatCode="DD/MM/YYYY;@"/>
    <numFmt numFmtId="4" formatCode="#,##0.00"/>
    <numFmt numFmtId="49" formatCode="@"/>
    <numFmt numFmtId="3" formatCode="#,##0"/>
  </numFmts>
  <fonts count="17">
    <font>
      <sz val="10"/>
      <color indexed="8"/>
      <name val="Arial"/>
      <family val="0"/>
    </font>
    <font>
      <sz val="10"/>
      <color indexed="8"/>
      <name val="Basic Sans"/>
      <family val="0"/>
    </font>
    <font>
      <sz val="10"/>
      <color indexed="8"/>
      <name val="Helvetica Neue"/>
      <family val="0"/>
    </font>
    <font>
      <b/>
      <sz val="12"/>
      <color indexed="8"/>
      <name val="Helvetica Neue"/>
      <family val="0"/>
    </font>
    <font>
      <b/>
      <sz val="18"/>
      <color indexed="19"/>
      <name val="Helvetica Neue"/>
      <family val="0"/>
    </font>
    <font>
      <b/>
      <sz val="10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i/>
      <sz val="10"/>
      <color indexed="8"/>
      <name val="Helvetica Neue"/>
      <family val="0"/>
    </font>
    <font>
      <sz val="12"/>
      <color indexed="37"/>
      <name val="Helvetica Neue"/>
      <family val="0"/>
    </font>
    <font>
      <b/>
      <sz val="12"/>
      <color indexed="37"/>
      <name val="Helvetica Neue"/>
      <family val="0"/>
    </font>
    <font>
      <sz val="9"/>
      <color indexed="8"/>
      <name val="Helvetica Neue"/>
      <family val="0"/>
    </font>
    <font>
      <b/>
      <sz val="12"/>
      <color indexed="19"/>
      <name val="Helvetica Neue"/>
      <family val="0"/>
    </font>
    <font>
      <b/>
      <sz val="12"/>
      <color indexed="9"/>
      <name val="Helvetica Neue"/>
      <family val="0"/>
    </font>
    <font>
      <sz val="10"/>
      <color indexed="9"/>
      <name val="Arial"/>
      <family val="0"/>
    </font>
    <font>
      <b/>
      <sz val="9"/>
      <color indexed="8"/>
      <name val="Helvetica Neue"/>
      <family val="0"/>
    </font>
    <font>
      <sz val="8"/>
      <color indexed="8"/>
      <name val="Helvetica Neue"/>
      <family val="0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</cellStyleXfs>
  <cellXfs count="11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Alignment="1">
      <alignment horizontal="center" vertical="center"/>
    </xf>
    <xf numFmtId="0" fontId="2" fillId="0" borderId="0" xfId="0" applyAlignment="1">
      <alignment/>
    </xf>
    <xf numFmtId="164" fontId="2" fillId="0" borderId="0" xfId="0" applyAlignment="1">
      <alignment horizontal="center" vertical="center"/>
    </xf>
    <xf numFmtId="164" fontId="3" fillId="0" borderId="0" xfId="0" applyAlignment="1">
      <alignment horizontal="center" vertical="center"/>
    </xf>
    <xf numFmtId="164" fontId="4" fillId="0" borderId="0" xfId="0" applyAlignment="1">
      <alignment horizontal="right" vertical="center"/>
    </xf>
    <xf numFmtId="0" fontId="2" fillId="0" borderId="1" xfId="0" applyAlignment="1">
      <alignment horizontal="center" vertical="center"/>
    </xf>
    <xf numFmtId="164" fontId="2" fillId="0" borderId="0" xfId="0" applyAlignment="1">
      <alignment horizontal="left" vertical="center"/>
    </xf>
    <xf numFmtId="0" fontId="2" fillId="0" borderId="2" xfId="0" applyAlignment="1">
      <alignment horizontal="center" vertical="center"/>
    </xf>
    <xf numFmtId="0" fontId="2" fillId="0" borderId="3" xfId="0" applyAlignment="1">
      <alignment horizontal="center" vertical="center"/>
    </xf>
    <xf numFmtId="0" fontId="2" fillId="0" borderId="4" xfId="0" applyAlignment="1">
      <alignment horizontal="center" vertical="center"/>
    </xf>
    <xf numFmtId="164" fontId="2" fillId="0" borderId="0" xfId="0" applyAlignment="1">
      <alignment horizontal="right" vertical="center"/>
    </xf>
    <xf numFmtId="164" fontId="5" fillId="0" borderId="5" xfId="0" applyAlignment="1">
      <alignment horizontal="left" vertical="center"/>
    </xf>
    <xf numFmtId="164" fontId="2" fillId="0" borderId="5" xfId="0" applyAlignment="1">
      <alignment horizontal="left" vertical="center"/>
    </xf>
    <xf numFmtId="0" fontId="6" fillId="2" borderId="6" xfId="0" applyAlignment="1">
      <alignment horizontal="center" vertical="center"/>
    </xf>
    <xf numFmtId="0" fontId="7" fillId="2" borderId="7" xfId="0" applyAlignment="1">
      <alignment horizontal="center" vertical="center" wrapText="1"/>
    </xf>
    <xf numFmtId="0" fontId="7" fillId="2" borderId="7" xfId="0" applyAlignment="1">
      <alignment horizontal="center" vertical="center"/>
    </xf>
    <xf numFmtId="0" fontId="6" fillId="2" borderId="7" xfId="0" applyAlignment="1">
      <alignment horizontal="center" vertical="center"/>
    </xf>
    <xf numFmtId="0" fontId="6" fillId="2" borderId="1" xfId="0" applyAlignment="1">
      <alignment horizontal="center" vertical="center"/>
    </xf>
    <xf numFmtId="0" fontId="7" fillId="2" borderId="6" xfId="0" applyAlignment="1">
      <alignment horizontal="center" vertical="center"/>
    </xf>
    <xf numFmtId="0" fontId="5" fillId="0" borderId="7" xfId="0" applyAlignment="1">
      <alignment horizontal="center" vertical="center" wrapText="1"/>
    </xf>
    <xf numFmtId="0" fontId="7" fillId="2" borderId="8" xfId="0" applyAlignment="1">
      <alignment horizontal="center" vertical="center"/>
    </xf>
    <xf numFmtId="0" fontId="7" fillId="2" borderId="0" xfId="0" applyAlignment="1">
      <alignment horizontal="center" vertical="center"/>
    </xf>
    <xf numFmtId="165" fontId="7" fillId="2" borderId="2" xfId="0" applyAlignment="1">
      <alignment horizontal="center" vertical="center"/>
    </xf>
    <xf numFmtId="0" fontId="2" fillId="0" borderId="8" xfId="0" applyAlignment="1">
      <alignment horizontal="left" vertical="center" wrapText="1"/>
    </xf>
    <xf numFmtId="0" fontId="5" fillId="0" borderId="0" xfId="0" applyAlignment="1">
      <alignment horizontal="center" vertical="center"/>
    </xf>
    <xf numFmtId="165" fontId="5" fillId="0" borderId="2" xfId="0" applyAlignment="1">
      <alignment horizontal="center" vertical="center"/>
    </xf>
    <xf numFmtId="165" fontId="5" fillId="0" borderId="0" xfId="0" applyAlignment="1">
      <alignment horizontal="center" vertical="center"/>
    </xf>
    <xf numFmtId="0" fontId="5" fillId="0" borderId="9" xfId="0" applyAlignment="1">
      <alignment horizontal="center" vertical="center"/>
    </xf>
    <xf numFmtId="165" fontId="5" fillId="0" borderId="10" xfId="0" applyAlignment="1">
      <alignment horizontal="center" vertical="center"/>
    </xf>
    <xf numFmtId="165" fontId="5" fillId="0" borderId="11" xfId="0" applyAlignment="1">
      <alignment horizontal="center" vertical="center"/>
    </xf>
    <xf numFmtId="0" fontId="5" fillId="0" borderId="12" xfId="0" applyAlignment="1">
      <alignment horizontal="center" vertical="center"/>
    </xf>
    <xf numFmtId="0" fontId="5" fillId="0" borderId="3" xfId="0" applyAlignment="1">
      <alignment horizontal="center" vertical="center"/>
    </xf>
    <xf numFmtId="165" fontId="5" fillId="0" borderId="4" xfId="0" applyAlignment="1">
      <alignment horizontal="center" vertical="center"/>
    </xf>
    <xf numFmtId="165" fontId="5" fillId="0" borderId="3" xfId="0" applyAlignment="1">
      <alignment horizontal="center" vertical="center"/>
    </xf>
    <xf numFmtId="0" fontId="2" fillId="0" borderId="6" xfId="0" applyAlignment="1">
      <alignment horizontal="left" vertical="center"/>
    </xf>
    <xf numFmtId="165" fontId="2" fillId="0" borderId="1" xfId="0" applyAlignment="1">
      <alignment horizontal="center" vertical="center"/>
    </xf>
    <xf numFmtId="165" fontId="2" fillId="0" borderId="7" xfId="0" applyAlignment="1">
      <alignment horizontal="center" vertical="center"/>
    </xf>
    <xf numFmtId="0" fontId="2" fillId="0" borderId="8" xfId="0" applyAlignment="1">
      <alignment horizontal="left" vertical="center"/>
    </xf>
    <xf numFmtId="165" fontId="2" fillId="0" borderId="2" xfId="0" applyAlignment="1">
      <alignment horizontal="center" vertical="center"/>
    </xf>
    <xf numFmtId="165" fontId="2" fillId="0" borderId="0" xfId="0" applyAlignment="1">
      <alignment horizontal="center" vertical="center"/>
    </xf>
    <xf numFmtId="0" fontId="2" fillId="0" borderId="13" xfId="0" applyAlignment="1">
      <alignment horizontal="left" vertical="center" wrapText="1"/>
    </xf>
    <xf numFmtId="165" fontId="2" fillId="0" borderId="13" xfId="0" applyAlignment="1">
      <alignment horizontal="center" vertical="center"/>
    </xf>
    <xf numFmtId="165" fontId="2" fillId="0" borderId="6" xfId="0" applyAlignment="1">
      <alignment horizontal="center" vertical="center"/>
    </xf>
    <xf numFmtId="0" fontId="2" fillId="0" borderId="14" xfId="0" applyAlignment="1">
      <alignment horizontal="left" vertical="center" wrapText="1"/>
    </xf>
    <xf numFmtId="165" fontId="2" fillId="0" borderId="14" xfId="0" applyAlignment="1">
      <alignment horizontal="center" vertical="center"/>
    </xf>
    <xf numFmtId="165" fontId="2" fillId="0" borderId="12" xfId="0" applyAlignment="1">
      <alignment horizontal="center" vertical="center"/>
    </xf>
    <xf numFmtId="0" fontId="5" fillId="0" borderId="12" xfId="0" applyAlignment="1">
      <alignment horizontal="left" vertical="center"/>
    </xf>
    <xf numFmtId="0" fontId="5" fillId="0" borderId="3" xfId="0" applyAlignment="1">
      <alignment horizontal="left" vertical="center"/>
    </xf>
    <xf numFmtId="0" fontId="7" fillId="2" borderId="3" xfId="0" applyAlignment="1">
      <alignment horizontal="center" vertical="center"/>
    </xf>
    <xf numFmtId="0" fontId="8" fillId="0" borderId="15" xfId="0" applyAlignment="1">
      <alignment horizontal="left" vertical="top" wrapText="1"/>
    </xf>
    <xf numFmtId="165" fontId="8" fillId="0" borderId="15" xfId="0" applyAlignment="1">
      <alignment horizontal="center" vertical="center"/>
    </xf>
    <xf numFmtId="0" fontId="2" fillId="0" borderId="15" xfId="0" applyAlignment="1">
      <alignment horizontal="left" vertical="center"/>
    </xf>
    <xf numFmtId="0" fontId="2" fillId="0" borderId="8" xfId="0" applyAlignment="1">
      <alignment horizontal="center" vertical="center"/>
    </xf>
    <xf numFmtId="0" fontId="2" fillId="0" borderId="7" xfId="0" applyAlignment="1">
      <alignment horizontal="center" vertical="center"/>
    </xf>
    <xf numFmtId="0" fontId="7" fillId="2" borderId="11" xfId="0" applyAlignment="1">
      <alignment horizontal="center" vertical="center"/>
    </xf>
    <xf numFmtId="0" fontId="2" fillId="0" borderId="12" xfId="0" applyAlignment="1">
      <alignment horizontal="center" vertical="center"/>
    </xf>
    <xf numFmtId="0" fontId="2" fillId="0" borderId="14" xfId="0" applyAlignment="1">
      <alignment horizontal="left" vertical="center"/>
    </xf>
    <xf numFmtId="165" fontId="8" fillId="0" borderId="14" xfId="0" applyAlignment="1">
      <alignment horizontal="center" vertical="center"/>
    </xf>
    <xf numFmtId="0" fontId="2" fillId="0" borderId="0" xfId="0" applyAlignment="1">
      <alignment horizontal="left" vertical="center"/>
    </xf>
    <xf numFmtId="165" fontId="8" fillId="0" borderId="0" xfId="0" applyAlignment="1">
      <alignment horizontal="center" vertical="center"/>
    </xf>
    <xf numFmtId="0" fontId="5" fillId="0" borderId="11" xfId="0" applyAlignment="1">
      <alignment horizontal="center" vertical="center"/>
    </xf>
    <xf numFmtId="0" fontId="6" fillId="0" borderId="11" xfId="0" applyAlignment="1">
      <alignment horizontal="center" vertical="center"/>
    </xf>
    <xf numFmtId="165" fontId="5" fillId="0" borderId="11" xfId="0" applyAlignment="1">
      <alignment horizontal="right" vertical="center"/>
    </xf>
    <xf numFmtId="165" fontId="5" fillId="0" borderId="3" xfId="0" applyAlignment="1">
      <alignment horizontal="right" vertical="center"/>
    </xf>
    <xf numFmtId="0" fontId="9" fillId="0" borderId="0" xfId="0" applyAlignment="1">
      <alignment/>
    </xf>
    <xf numFmtId="0" fontId="10" fillId="0" borderId="9" xfId="0" applyAlignment="1">
      <alignment horizontal="left" vertical="center"/>
    </xf>
    <xf numFmtId="0" fontId="10" fillId="0" borderId="11" xfId="0" applyAlignment="1">
      <alignment horizontal="left" vertical="center"/>
    </xf>
    <xf numFmtId="0" fontId="10" fillId="0" borderId="11" xfId="0" applyAlignment="1">
      <alignment horizontal="center" vertical="center"/>
    </xf>
    <xf numFmtId="0" fontId="9" fillId="0" borderId="11" xfId="0" applyAlignment="1">
      <alignment horizontal="center" vertical="center"/>
    </xf>
    <xf numFmtId="0" fontId="2" fillId="0" borderId="11" xfId="0" applyAlignment="1">
      <alignment horizontal="center" vertical="center"/>
    </xf>
    <xf numFmtId="0" fontId="9" fillId="0" borderId="0" xfId="0" applyAlignment="1">
      <alignment horizontal="center" vertical="center"/>
    </xf>
    <xf numFmtId="0" fontId="10" fillId="0" borderId="0" xfId="0" applyAlignment="1">
      <alignment horizontal="left" vertical="center"/>
    </xf>
    <xf numFmtId="0" fontId="10" fillId="0" borderId="0" xfId="0" applyAlignment="1">
      <alignment horizontal="center" vertical="center"/>
    </xf>
    <xf numFmtId="165" fontId="10" fillId="0" borderId="0" xfId="0" applyAlignment="1">
      <alignment horizontal="right" vertical="center"/>
    </xf>
    <xf numFmtId="165" fontId="10" fillId="0" borderId="4" xfId="0" applyAlignment="1">
      <alignment horizontal="right" vertical="center"/>
    </xf>
    <xf numFmtId="0" fontId="2" fillId="0" borderId="0" xfId="0" applyAlignment="1">
      <alignment horizontal="right" vertical="center"/>
    </xf>
    <xf numFmtId="0" fontId="2" fillId="0" borderId="9" xfId="0" applyAlignment="1">
      <alignment horizontal="right" vertical="center"/>
    </xf>
    <xf numFmtId="0" fontId="2" fillId="0" borderId="11" xfId="0" applyAlignment="1">
      <alignment horizontal="right" vertical="center"/>
    </xf>
    <xf numFmtId="0" fontId="11" fillId="0" borderId="0" xfId="0" applyAlignment="1">
      <alignment horizontal="left" vertical="center" wrapText="1"/>
    </xf>
    <xf numFmtId="0" fontId="11" fillId="0" borderId="0" xfId="0" applyAlignment="1">
      <alignment horizontal="left" vertical="center"/>
    </xf>
    <xf numFmtId="0" fontId="2" fillId="0" borderId="9" xfId="0" applyAlignment="1">
      <alignment horizontal="left" vertical="center"/>
    </xf>
    <xf numFmtId="0" fontId="2" fillId="0" borderId="11" xfId="0" applyAlignment="1">
      <alignment horizontal="left" vertical="center"/>
    </xf>
    <xf numFmtId="0" fontId="2" fillId="0" borderId="12" xfId="0" applyAlignment="1">
      <alignment horizontal="left" vertical="center"/>
    </xf>
    <xf numFmtId="0" fontId="2" fillId="0" borderId="3" xfId="0" applyAlignment="1">
      <alignment horizontal="left" vertical="center"/>
    </xf>
    <xf numFmtId="165" fontId="5" fillId="0" borderId="5" xfId="0" applyAlignment="1">
      <alignment horizontal="right" vertical="center"/>
    </xf>
    <xf numFmtId="165" fontId="10" fillId="0" borderId="5" xfId="0" applyAlignment="1">
      <alignment horizontal="right" vertical="center"/>
    </xf>
    <xf numFmtId="166" fontId="2" fillId="3" borderId="5" xfId="0" applyAlignment="1">
      <alignment horizontal="center" vertical="center"/>
    </xf>
    <xf numFmtId="0" fontId="7" fillId="2" borderId="12" xfId="0" applyAlignment="1">
      <alignment horizontal="center" vertical="center"/>
    </xf>
    <xf numFmtId="165" fontId="7" fillId="2" borderId="4" xfId="0" applyAlignment="1">
      <alignment horizontal="center" vertical="center"/>
    </xf>
    <xf numFmtId="0" fontId="7" fillId="2" borderId="7" xfId="0" applyAlignment="1">
      <alignment horizontal="center" vertical="center"/>
    </xf>
    <xf numFmtId="164" fontId="12" fillId="0" borderId="0" xfId="0" applyAlignment="1">
      <alignment horizontal="right" vertical="center" textRotation="90"/>
    </xf>
    <xf numFmtId="49" fontId="3" fillId="3" borderId="16" xfId="0" applyAlignment="1">
      <alignment horizontal="left" vertical="center"/>
    </xf>
    <xf numFmtId="49" fontId="3" fillId="3" borderId="17" xfId="0" applyAlignment="1">
      <alignment horizontal="left" vertical="center"/>
    </xf>
    <xf numFmtId="49" fontId="3" fillId="3" borderId="18" xfId="0" applyAlignment="1">
      <alignment horizontal="left" vertical="center"/>
    </xf>
    <xf numFmtId="49" fontId="2" fillId="3" borderId="11" xfId="0" applyAlignment="1">
      <alignment horizontal="center" vertical="center"/>
    </xf>
    <xf numFmtId="49" fontId="2" fillId="3" borderId="10" xfId="0" applyAlignment="1">
      <alignment horizontal="center" vertical="center"/>
    </xf>
    <xf numFmtId="49" fontId="2" fillId="3" borderId="9" xfId="0" applyAlignment="1">
      <alignment horizontal="left" vertical="top" wrapText="1"/>
    </xf>
    <xf numFmtId="49" fontId="5" fillId="3" borderId="11" xfId="0" applyAlignment="1">
      <alignment horizontal="center" vertical="top"/>
    </xf>
    <xf numFmtId="49" fontId="5" fillId="3" borderId="10" xfId="0" applyAlignment="1">
      <alignment horizontal="center" vertical="top"/>
    </xf>
    <xf numFmtId="4" fontId="8" fillId="0" borderId="0" xfId="0" applyAlignment="1">
      <alignment horizontal="center" vertical="center"/>
    </xf>
    <xf numFmtId="3" fontId="2" fillId="3" borderId="5" xfId="0" applyAlignment="1">
      <alignment horizontal="center" vertical="center"/>
    </xf>
    <xf numFmtId="164" fontId="2" fillId="0" borderId="13" xfId="0" applyAlignment="1">
      <alignment horizontal="left" vertical="center"/>
    </xf>
    <xf numFmtId="164" fontId="2" fillId="0" borderId="6" xfId="0" applyAlignment="1">
      <alignment horizontal="center" vertical="center"/>
    </xf>
    <xf numFmtId="0" fontId="2" fillId="0" borderId="13" xfId="0" applyAlignment="1">
      <alignment horizontal="center" vertical="center"/>
    </xf>
    <xf numFmtId="164" fontId="2" fillId="0" borderId="15" xfId="0" applyAlignment="1">
      <alignment horizontal="left" vertical="center"/>
    </xf>
    <xf numFmtId="164" fontId="2" fillId="0" borderId="8" xfId="0" applyAlignment="1">
      <alignment horizontal="center" vertical="center"/>
    </xf>
    <xf numFmtId="164" fontId="2" fillId="0" borderId="2" xfId="0" applyAlignment="1">
      <alignment horizontal="left" vertical="center"/>
    </xf>
    <xf numFmtId="0" fontId="2" fillId="0" borderId="15" xfId="0" applyAlignment="1">
      <alignment horizontal="center" vertical="center"/>
    </xf>
    <xf numFmtId="164" fontId="2" fillId="0" borderId="14" xfId="0" applyAlignment="1">
      <alignment horizontal="left" vertical="center"/>
    </xf>
    <xf numFmtId="0" fontId="2" fillId="0" borderId="1" xfId="0" applyAlignment="1">
      <alignment horizontal="left" vertical="center"/>
    </xf>
    <xf numFmtId="164" fontId="16" fillId="0" borderId="12" xfId="0" applyAlignment="1">
      <alignment horizontal="center" vertical="center"/>
    </xf>
    <xf numFmtId="0" fontId="16" fillId="0" borderId="3" xfId="0" applyAlignment="1">
      <alignment horizontal="center" vertical="center"/>
    </xf>
    <xf numFmtId="0" fontId="16" fillId="0" borderId="11" xfId="0" applyAlignment="1">
      <alignment horizontal="center" vertical="center"/>
    </xf>
    <xf numFmtId="0" fontId="16" fillId="0" borderId="4" xfId="0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CC0000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333FF"/>
      <rgbColor rgb="00ED122E"/>
      <rgbColor rgb="000000A3"/>
      <rgbColor rgb="000000D1"/>
      <rgbColor rgb="00FF3DFF"/>
      <rgbColor rgb="00FF5CFF"/>
      <rgbColor rgb="00CECE9E"/>
      <rgbColor rgb="00F0F0E0"/>
      <rgbColor rgb="00D100D1"/>
      <rgbColor rgb="005C5CFF"/>
      <rgbColor rgb="009EFFFF"/>
      <rgbColor rgb="00A300A3"/>
      <rgbColor rgb="00D9D9D9"/>
      <rgbColor rgb="00919191"/>
      <rgbColor rgb="00FFE0F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95250</xdr:rowOff>
    </xdr:from>
    <xdr:to>
      <xdr:col>2</xdr:col>
      <xdr:colOff>47625</xdr:colOff>
      <xdr:row>12</xdr:row>
      <xdr:rowOff>66675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2028825" cy="2543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"/>
  <sheetViews>
    <sheetView showGridLines="0" showZeros="0" tabSelected="1" zoomScale="85" zoomScaleNormal="85" workbookViewId="0" topLeftCell="A1">
      <selection activeCell="K11" sqref="K11"/>
    </sheetView>
  </sheetViews>
  <sheetFormatPr defaultColWidth="10.00390625" defaultRowHeight="12.75"/>
  <cols>
    <col min="1" max="1" width="26.57421875" style="2" customWidth="1"/>
    <col min="2" max="2" width="5.00390625" style="2" bestFit="1" customWidth="1"/>
    <col min="3" max="3" width="11.57421875" style="2" bestFit="1" customWidth="1"/>
    <col min="4" max="4" width="26.57421875" style="2" customWidth="1"/>
    <col min="5" max="5" width="5.00390625" style="2" bestFit="1" customWidth="1"/>
    <col min="6" max="6" width="11.57421875" style="2" bestFit="1" customWidth="1"/>
    <col min="7" max="7" width="26.57421875" style="2" customWidth="1"/>
    <col min="8" max="8" width="5.00390625" style="2" bestFit="1" customWidth="1"/>
    <col min="9" max="9" width="14.57421875" style="2" customWidth="1"/>
    <col min="10" max="256" width="10.00390625" style="2" bestFit="1" customWidth="1"/>
  </cols>
  <sheetData>
    <row r="1" spans="1:9" ht="15.75">
      <c r="A1" s="4"/>
      <c r="B1" s="4"/>
      <c r="D1" s="5"/>
      <c r="E1" s="5"/>
      <c r="F1" s="5"/>
      <c r="G1" s="5"/>
      <c r="H1" s="5"/>
      <c r="I1" s="5"/>
    </row>
    <row r="2" spans="1:2" ht="12.75">
      <c r="A2" s="4"/>
      <c r="B2" s="4"/>
    </row>
    <row r="3" spans="4:9" ht="24.75" customHeight="1">
      <c r="D3" s="6" t="s">
        <v>0</v>
      </c>
      <c r="E3" s="6"/>
      <c r="F3" s="6"/>
      <c r="G3" s="6"/>
      <c r="H3" s="6"/>
      <c r="I3" s="6"/>
    </row>
    <row r="4" spans="3:9" ht="23.25">
      <c r="C4" s="6" t="s">
        <v>1</v>
      </c>
      <c r="D4" s="93"/>
      <c r="E4" s="94"/>
      <c r="F4" s="94"/>
      <c r="G4" s="94"/>
      <c r="H4" s="94"/>
      <c r="I4" s="95"/>
    </row>
    <row r="5" ht="15.75" customHeight="1">
      <c r="B5" s="4"/>
    </row>
    <row r="6" spans="2:9" ht="15.75" customHeight="1">
      <c r="B6" s="4"/>
      <c r="C6" s="92" t="s">
        <v>2</v>
      </c>
      <c r="D6" s="103" t="s">
        <v>3</v>
      </c>
      <c r="E6" s="102"/>
      <c r="F6" s="104"/>
      <c r="G6" s="111" t="s">
        <v>4</v>
      </c>
      <c r="H6" s="102"/>
      <c r="I6" s="105"/>
    </row>
    <row r="7" spans="2:9" ht="15.75" customHeight="1">
      <c r="B7" s="4"/>
      <c r="C7" s="92"/>
      <c r="D7" s="106" t="s">
        <v>5</v>
      </c>
      <c r="E7" s="102"/>
      <c r="F7" s="107"/>
      <c r="G7" s="108" t="s">
        <v>6</v>
      </c>
      <c r="H7" s="102"/>
      <c r="I7" s="109"/>
    </row>
    <row r="8" spans="2:9" ht="15.75" customHeight="1">
      <c r="B8" s="4"/>
      <c r="C8" s="92"/>
      <c r="D8" s="53" t="s">
        <v>7</v>
      </c>
      <c r="E8" s="102"/>
      <c r="F8" s="107"/>
      <c r="G8" s="108" t="s">
        <v>8</v>
      </c>
      <c r="H8" s="102"/>
      <c r="I8" s="109"/>
    </row>
    <row r="9" spans="2:9" ht="15.75" customHeight="1">
      <c r="B9" s="4"/>
      <c r="C9" s="92"/>
      <c r="D9" s="106" t="s">
        <v>9</v>
      </c>
      <c r="E9" s="102"/>
      <c r="F9" s="107"/>
      <c r="G9" s="108" t="s">
        <v>10</v>
      </c>
      <c r="H9" s="102"/>
      <c r="I9" s="109"/>
    </row>
    <row r="10" spans="2:9" ht="15.75" customHeight="1">
      <c r="B10" s="4"/>
      <c r="C10" s="92"/>
      <c r="D10" s="110" t="s">
        <v>11</v>
      </c>
      <c r="E10" s="102"/>
      <c r="F10" s="112" t="s">
        <v>12</v>
      </c>
      <c r="G10" s="113"/>
      <c r="H10" s="114"/>
      <c r="I10" s="115"/>
    </row>
    <row r="11" spans="2:8" ht="15.75" customHeight="1">
      <c r="B11" s="4"/>
      <c r="C11" s="12"/>
      <c r="D11" s="8"/>
      <c r="E11" s="4"/>
      <c r="F11" s="4"/>
      <c r="G11" s="4"/>
      <c r="H11" s="4"/>
    </row>
    <row r="12" spans="2:9" ht="15.75" customHeight="1">
      <c r="B12" s="4"/>
      <c r="C12" s="12"/>
      <c r="D12" s="13" t="s">
        <v>13</v>
      </c>
      <c r="E12" s="96"/>
      <c r="F12" s="96"/>
      <c r="G12" s="96"/>
      <c r="H12" s="96"/>
      <c r="I12" s="97"/>
    </row>
    <row r="13" spans="2:9" ht="15.75" customHeight="1">
      <c r="B13" s="4"/>
      <c r="C13" s="12"/>
      <c r="D13" s="14" t="s">
        <v>14</v>
      </c>
      <c r="E13" s="96"/>
      <c r="F13" s="96"/>
      <c r="G13" s="96"/>
      <c r="H13" s="96"/>
      <c r="I13" s="97"/>
    </row>
    <row r="14" spans="2:9" ht="15.75" customHeight="1">
      <c r="B14" s="4"/>
      <c r="C14" s="12"/>
      <c r="D14" s="14" t="s">
        <v>15</v>
      </c>
      <c r="E14" s="96"/>
      <c r="F14" s="96"/>
      <c r="G14" s="96"/>
      <c r="H14" s="96"/>
      <c r="I14" s="97"/>
    </row>
    <row r="15" spans="2:8" ht="11.25" customHeight="1">
      <c r="B15" s="4"/>
      <c r="C15" s="12"/>
      <c r="D15" s="8"/>
      <c r="E15" s="4"/>
      <c r="F15" s="4"/>
      <c r="G15" s="4"/>
      <c r="H15" s="4"/>
    </row>
    <row r="16" spans="1:256" s="3" customFormat="1" ht="30.75">
      <c r="A16" s="15"/>
      <c r="B16" s="16" t="s">
        <v>16</v>
      </c>
      <c r="C16" s="17"/>
      <c r="D16" s="17"/>
      <c r="E16" s="17"/>
      <c r="F16" s="17"/>
      <c r="G16" s="17"/>
      <c r="H16" s="18"/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14.25">
      <c r="A17" s="20" t="s">
        <v>17</v>
      </c>
      <c r="B17" s="21"/>
      <c r="C17" s="7"/>
      <c r="D17" s="20" t="s">
        <v>18</v>
      </c>
      <c r="E17" s="21"/>
      <c r="F17" s="7"/>
      <c r="G17" s="91" t="s">
        <v>19</v>
      </c>
      <c r="H17" s="21"/>
      <c r="I17" s="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9" ht="14.25">
      <c r="A18" s="89"/>
      <c r="B18" s="50" t="s">
        <v>20</v>
      </c>
      <c r="C18" s="90" t="s">
        <v>21</v>
      </c>
      <c r="D18" s="89"/>
      <c r="E18" s="50" t="s">
        <v>20</v>
      </c>
      <c r="F18" s="90" t="s">
        <v>21</v>
      </c>
      <c r="G18" s="23"/>
      <c r="H18" s="23"/>
      <c r="I18" s="24"/>
    </row>
    <row r="19" spans="1:9" ht="69.75" customHeight="1">
      <c r="A19" s="25" t="s">
        <v>22</v>
      </c>
      <c r="B19" s="26">
        <f>B20+B21</f>
        <v>0</v>
      </c>
      <c r="C19" s="27">
        <f>B19*160</f>
        <v>0</v>
      </c>
      <c r="D19" s="25" t="s">
        <v>23</v>
      </c>
      <c r="E19" s="26">
        <f>E20+E21</f>
        <v>0</v>
      </c>
      <c r="F19" s="28">
        <f>E19*180</f>
        <v>0</v>
      </c>
      <c r="G19" s="98"/>
      <c r="H19" s="99"/>
      <c r="I19" s="100"/>
    </row>
    <row r="20" spans="1:9" ht="29.25" customHeight="1">
      <c r="A20" s="29" t="s">
        <v>24</v>
      </c>
      <c r="B20" s="102"/>
      <c r="C20" s="30"/>
      <c r="D20" s="29" t="s">
        <v>24</v>
      </c>
      <c r="E20" s="102"/>
      <c r="F20" s="31"/>
      <c r="G20" s="98"/>
      <c r="H20" s="99"/>
      <c r="I20" s="100"/>
    </row>
    <row r="21" spans="1:9" ht="29.25" customHeight="1">
      <c r="A21" s="32" t="s">
        <v>25</v>
      </c>
      <c r="B21" s="33">
        <f>B22*2+B23*2+B24*3+B25</f>
        <v>0</v>
      </c>
      <c r="C21" s="34"/>
      <c r="D21" s="32" t="s">
        <v>25</v>
      </c>
      <c r="E21" s="33">
        <f>E22*2+E23*2+E24*3+E25</f>
        <v>0</v>
      </c>
      <c r="F21" s="35"/>
      <c r="G21" s="98"/>
      <c r="H21" s="99"/>
      <c r="I21" s="100"/>
    </row>
    <row r="22" spans="1:9" ht="29.25" customHeight="1">
      <c r="A22" s="36" t="s">
        <v>26</v>
      </c>
      <c r="B22" s="102"/>
      <c r="C22" s="37"/>
      <c r="D22" s="36" t="s">
        <v>26</v>
      </c>
      <c r="E22" s="102"/>
      <c r="F22" s="38"/>
      <c r="G22" s="98"/>
      <c r="H22" s="99"/>
      <c r="I22" s="100"/>
    </row>
    <row r="23" spans="1:9" ht="29.25" customHeight="1">
      <c r="A23" s="39" t="s">
        <v>27</v>
      </c>
      <c r="B23" s="102"/>
      <c r="C23" s="40"/>
      <c r="D23" s="39" t="s">
        <v>27</v>
      </c>
      <c r="E23" s="102"/>
      <c r="F23" s="41"/>
      <c r="G23" s="98"/>
      <c r="H23" s="99"/>
      <c r="I23" s="100"/>
    </row>
    <row r="24" spans="1:9" ht="29.25" customHeight="1">
      <c r="A24" s="39" t="s">
        <v>28</v>
      </c>
      <c r="B24" s="102"/>
      <c r="C24" s="40"/>
      <c r="D24" s="39" t="s">
        <v>28</v>
      </c>
      <c r="E24" s="102"/>
      <c r="F24" s="41"/>
      <c r="G24" s="98"/>
      <c r="H24" s="99"/>
      <c r="I24" s="100"/>
    </row>
    <row r="25" spans="1:9" ht="29.25" customHeight="1">
      <c r="A25" s="25" t="s">
        <v>29</v>
      </c>
      <c r="B25" s="102"/>
      <c r="C25" s="40">
        <f>B25*30*2</f>
        <v>0</v>
      </c>
      <c r="D25" s="25" t="s">
        <v>29</v>
      </c>
      <c r="E25" s="102"/>
      <c r="F25" s="41">
        <f>E25*30*2</f>
        <v>0</v>
      </c>
      <c r="G25" s="98"/>
      <c r="H25" s="99"/>
      <c r="I25" s="100"/>
    </row>
    <row r="26" spans="1:9" ht="29.25" customHeight="1">
      <c r="A26" s="42" t="s">
        <v>30</v>
      </c>
      <c r="B26" s="102"/>
      <c r="C26" s="43">
        <f>B26*45</f>
        <v>0</v>
      </c>
      <c r="D26" s="42" t="s">
        <v>31</v>
      </c>
      <c r="E26" s="102">
        <v>0</v>
      </c>
      <c r="F26" s="44">
        <f>E26*55</f>
        <v>0</v>
      </c>
      <c r="G26" s="98"/>
      <c r="H26" s="99"/>
      <c r="I26" s="100"/>
    </row>
    <row r="27" spans="1:9" ht="29.25" customHeight="1">
      <c r="A27" s="45" t="s">
        <v>32</v>
      </c>
      <c r="B27" s="102"/>
      <c r="C27" s="46">
        <f>B27*30</f>
        <v>0</v>
      </c>
      <c r="D27" s="45" t="s">
        <v>32</v>
      </c>
      <c r="E27" s="102"/>
      <c r="F27" s="47">
        <f>E27*30</f>
        <v>0</v>
      </c>
      <c r="G27" s="98"/>
      <c r="H27" s="99"/>
      <c r="I27" s="100"/>
    </row>
    <row r="28" spans="1:9" ht="30.75" customHeight="1">
      <c r="A28" s="48" t="s">
        <v>33</v>
      </c>
      <c r="B28" s="49"/>
      <c r="C28" s="34">
        <f>C19+C25+C26+C27</f>
        <v>0</v>
      </c>
      <c r="D28" s="48" t="s">
        <v>33</v>
      </c>
      <c r="E28" s="49"/>
      <c r="F28" s="34">
        <f>F19+F25+F26+F27</f>
        <v>0</v>
      </c>
      <c r="G28" s="98"/>
      <c r="H28" s="99"/>
      <c r="I28" s="100"/>
    </row>
    <row r="29" ht="11.25" customHeight="1"/>
    <row r="30" spans="1:9" ht="14.25" customHeight="1">
      <c r="A30" s="20" t="s">
        <v>34</v>
      </c>
      <c r="B30" s="21"/>
      <c r="C30" s="7"/>
      <c r="D30" s="20" t="s">
        <v>35</v>
      </c>
      <c r="E30" s="21"/>
      <c r="F30" s="7"/>
      <c r="G30" s="20" t="s">
        <v>36</v>
      </c>
      <c r="H30" s="21"/>
      <c r="I30" s="7"/>
    </row>
    <row r="31" spans="1:9" ht="14.25" customHeight="1">
      <c r="A31" s="22"/>
      <c r="B31" s="50" t="s">
        <v>20</v>
      </c>
      <c r="C31" s="24" t="s">
        <v>21</v>
      </c>
      <c r="D31" s="22"/>
      <c r="E31" s="50" t="s">
        <v>20</v>
      </c>
      <c r="F31" s="24" t="s">
        <v>21</v>
      </c>
      <c r="G31" s="22" t="s">
        <v>37</v>
      </c>
      <c r="H31" s="50"/>
      <c r="I31" s="24" t="s">
        <v>21</v>
      </c>
    </row>
    <row r="32" spans="1:9" ht="24.75" customHeight="1">
      <c r="A32" s="51" t="s">
        <v>38</v>
      </c>
      <c r="B32" s="102"/>
      <c r="C32" s="52">
        <f>B32*100</f>
        <v>0</v>
      </c>
      <c r="D32" s="51" t="s">
        <v>39</v>
      </c>
      <c r="E32" s="102"/>
      <c r="F32" s="52">
        <f>E32*50</f>
        <v>0</v>
      </c>
      <c r="G32" s="53" t="s">
        <v>40</v>
      </c>
      <c r="H32" s="102"/>
      <c r="I32" s="52">
        <f>H32*20</f>
        <v>0</v>
      </c>
    </row>
    <row r="33" spans="1:9" ht="24.75" customHeight="1">
      <c r="A33" s="54"/>
      <c r="B33" s="55"/>
      <c r="C33" s="9"/>
      <c r="D33" s="54"/>
      <c r="E33" s="55"/>
      <c r="F33" s="9"/>
      <c r="G33" s="53" t="s">
        <v>41</v>
      </c>
      <c r="H33" s="102"/>
      <c r="I33" s="52">
        <f>H33*20</f>
        <v>0</v>
      </c>
    </row>
    <row r="34" spans="1:9" ht="24.75" customHeight="1">
      <c r="A34" s="54"/>
      <c r="C34" s="9"/>
      <c r="D34" s="54"/>
      <c r="F34" s="9"/>
      <c r="G34" s="22" t="s">
        <v>42</v>
      </c>
      <c r="H34" s="56"/>
      <c r="I34" s="24" t="s">
        <v>21</v>
      </c>
    </row>
    <row r="35" spans="1:9" ht="24.75" customHeight="1">
      <c r="A35" s="54"/>
      <c r="C35" s="9"/>
      <c r="D35" s="54"/>
      <c r="F35" s="9"/>
      <c r="G35" s="53" t="s">
        <v>43</v>
      </c>
      <c r="H35" s="102"/>
      <c r="I35" s="52">
        <f>H35*10</f>
        <v>0</v>
      </c>
    </row>
    <row r="36" spans="1:9" ht="24.75" customHeight="1">
      <c r="A36" s="54"/>
      <c r="C36" s="9"/>
      <c r="D36" s="54"/>
      <c r="F36" s="9"/>
      <c r="G36" s="53" t="s">
        <v>44</v>
      </c>
      <c r="H36" s="102"/>
      <c r="I36" s="52">
        <f>H36*10</f>
        <v>0</v>
      </c>
    </row>
    <row r="37" spans="1:9" ht="24.75" customHeight="1">
      <c r="A37" s="57"/>
      <c r="B37" s="10"/>
      <c r="C37" s="11"/>
      <c r="D37" s="57"/>
      <c r="E37" s="10"/>
      <c r="F37" s="11"/>
      <c r="G37" s="58" t="s">
        <v>45</v>
      </c>
      <c r="H37" s="102"/>
      <c r="I37" s="59">
        <f>H37*10</f>
        <v>0</v>
      </c>
    </row>
    <row r="38" spans="7:9" ht="11.25" customHeight="1">
      <c r="G38" s="60"/>
      <c r="H38" s="101"/>
      <c r="I38" s="61"/>
    </row>
    <row r="39" spans="1:9" ht="20.25" customHeight="1">
      <c r="A39" s="82" t="s">
        <v>46</v>
      </c>
      <c r="B39" s="83"/>
      <c r="C39" s="62">
        <f>SUM(E6:E10,H6:H9)</f>
        <v>0</v>
      </c>
      <c r="D39" s="63">
        <f>IF(C39=1,200,E39)</f>
        <v>0</v>
      </c>
      <c r="E39" s="63">
        <f>IF(C39=2,380,F39)</f>
        <v>0</v>
      </c>
      <c r="F39" s="63">
        <f>IF(C39=3,540,G39)</f>
        <v>0</v>
      </c>
      <c r="G39" s="63">
        <f>IF(C39&gt;3,700,0)</f>
        <v>0</v>
      </c>
      <c r="H39" s="64"/>
      <c r="I39" s="86">
        <f>D39</f>
        <v>0</v>
      </c>
    </row>
    <row r="40" spans="1:9" ht="20.25" customHeight="1">
      <c r="A40" s="84" t="s">
        <v>47</v>
      </c>
      <c r="B40" s="85"/>
      <c r="C40" s="33"/>
      <c r="D40" s="10"/>
      <c r="E40" s="10"/>
      <c r="F40" s="10"/>
      <c r="G40" s="10"/>
      <c r="H40" s="65"/>
      <c r="I40" s="86">
        <f>C28+F28+F32+C32+I32+I33+I35+I36+I37</f>
        <v>0</v>
      </c>
    </row>
    <row r="41" spans="1:256" s="66" customFormat="1" ht="20.25" customHeight="1">
      <c r="A41" s="67" t="s">
        <v>48</v>
      </c>
      <c r="B41" s="68"/>
      <c r="C41" s="69"/>
      <c r="D41" s="70"/>
      <c r="E41" s="70"/>
      <c r="F41" s="70"/>
      <c r="G41" s="70"/>
      <c r="H41" s="71"/>
      <c r="I41" s="87">
        <f>SUM(I39:I40)</f>
        <v>0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  <c r="IR41" s="72"/>
      <c r="IS41" s="72"/>
      <c r="IT41" s="72"/>
      <c r="IU41" s="72"/>
      <c r="IV41" s="72"/>
    </row>
    <row r="42" spans="1:256" s="66" customFormat="1" ht="20.25" customHeight="1">
      <c r="A42" s="73"/>
      <c r="B42" s="73"/>
      <c r="C42" s="74"/>
      <c r="D42" s="72"/>
      <c r="E42" s="72"/>
      <c r="F42" s="72"/>
      <c r="G42" s="72"/>
      <c r="H42" s="75"/>
      <c r="I42" s="75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  <c r="IR42" s="72"/>
      <c r="IS42" s="72"/>
      <c r="IT42" s="72"/>
      <c r="IU42" s="72"/>
      <c r="IV42" s="72"/>
    </row>
    <row r="43" spans="1:9" ht="20.25" customHeight="1">
      <c r="A43" s="82" t="s">
        <v>49</v>
      </c>
      <c r="B43" s="83"/>
      <c r="C43" s="71"/>
      <c r="D43" s="71"/>
      <c r="E43" s="71"/>
      <c r="F43" s="71"/>
      <c r="G43" s="71"/>
      <c r="H43" s="64">
        <v>0</v>
      </c>
      <c r="I43" s="86">
        <f>20*(B19+E19)+(B32+E32)*10</f>
        <v>0</v>
      </c>
    </row>
    <row r="44" spans="1:9" ht="20.25" customHeight="1">
      <c r="A44" s="67" t="s">
        <v>50</v>
      </c>
      <c r="B44" s="68"/>
      <c r="C44" s="69"/>
      <c r="D44" s="70"/>
      <c r="E44" s="70"/>
      <c r="F44" s="70"/>
      <c r="G44" s="70"/>
      <c r="H44" s="71"/>
      <c r="I44" s="76">
        <f>I41-I43</f>
        <v>0</v>
      </c>
    </row>
    <row r="45" spans="1:9" ht="11.25" customHeight="1">
      <c r="A45" s="73"/>
      <c r="B45" s="73"/>
      <c r="C45" s="74"/>
      <c r="D45" s="72"/>
      <c r="E45" s="72"/>
      <c r="F45" s="72"/>
      <c r="G45" s="72"/>
      <c r="H45" s="75"/>
      <c r="I45" s="77"/>
    </row>
    <row r="46" spans="1:6" ht="27" customHeight="1">
      <c r="A46" s="78" t="s">
        <v>51</v>
      </c>
      <c r="B46" s="79"/>
      <c r="C46" s="88"/>
      <c r="D46" s="79" t="s">
        <v>52</v>
      </c>
      <c r="E46" s="79"/>
      <c r="F46" s="88"/>
    </row>
    <row r="47" spans="1:256" ht="9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9" ht="28.5" customHeight="1">
      <c r="A48" s="80" t="s">
        <v>53</v>
      </c>
      <c r="B48" s="81"/>
      <c r="C48" s="81"/>
      <c r="D48" s="81"/>
      <c r="E48" s="81"/>
      <c r="F48" s="81"/>
      <c r="G48" s="81"/>
      <c r="H48" s="81"/>
      <c r="I48" s="81"/>
    </row>
    <row r="49" ht="28.5" customHeight="1"/>
  </sheetData>
  <sheetProtection password="8CE0" sheet="1" objects="1" scenarios="1"/>
  <mergeCells count="20">
    <mergeCell ref="D3:I3"/>
    <mergeCell ref="D4:I4"/>
    <mergeCell ref="C6:C10"/>
    <mergeCell ref="F10:I10"/>
    <mergeCell ref="E12:I12"/>
    <mergeCell ref="E13:I13"/>
    <mergeCell ref="E14:I14"/>
    <mergeCell ref="B16:G16"/>
    <mergeCell ref="A17:C17"/>
    <mergeCell ref="D17:F17"/>
    <mergeCell ref="G17:I18"/>
    <mergeCell ref="G19:I28"/>
    <mergeCell ref="A30:C30"/>
    <mergeCell ref="D30:F30"/>
    <mergeCell ref="G30:I30"/>
    <mergeCell ref="D32:D35"/>
    <mergeCell ref="A32:A36"/>
    <mergeCell ref="A46:B46"/>
    <mergeCell ref="D46:E46"/>
    <mergeCell ref="A48:I48"/>
  </mergeCells>
  <printOptions horizontalCentered="1" verticalCentered="1"/>
  <pageMargins left="0.39375" right="0.39375" top="0.39375" bottom="0.39375" header="0.39375" footer="0.39375"/>
  <pageSetup horizontalDpi="30066" verticalDpi="30066" orientation="portrait" pageOrder="overThenDown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1068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